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UTOMOBILKLUB KRÓLEWSKI\Turystyka i Nawigacja\Sezon 2021\Mały Budda 2021\"/>
    </mc:Choice>
  </mc:AlternateContent>
  <xr:revisionPtr revIDLastSave="0" documentId="13_ncr:1_{35A24092-829F-4AC5-AB0C-2A7809D8C86E}" xr6:coauthVersionLast="47" xr6:coauthVersionMax="47" xr10:uidLastSave="{00000000-0000-0000-0000-000000000000}"/>
  <bookViews>
    <workbookView xWindow="-120" yWindow="-120" windowWidth="29040" windowHeight="15840" xr2:uid="{19A17302-2D5F-4620-ADBE-B55ECAF0CB6F}"/>
  </bookViews>
  <sheets>
    <sheet name="Formularz zgłoszeni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5" i="1" l="1"/>
  <c r="X34" i="1"/>
  <c r="X33" i="1"/>
  <c r="X32" i="1"/>
  <c r="X31" i="1"/>
  <c r="Z32" i="1"/>
  <c r="Z33" i="1"/>
  <c r="Z34" i="1"/>
  <c r="Z35" i="1"/>
  <c r="Z31" i="1"/>
  <c r="U43" i="1"/>
  <c r="T43" i="1"/>
  <c r="S45" i="1" s="1"/>
  <c r="U21" i="1"/>
  <c r="Z21" i="1" s="1"/>
  <c r="U20" i="1"/>
  <c r="AA20" i="1" s="1"/>
  <c r="T20" i="1"/>
  <c r="Y20" i="1" s="1"/>
  <c r="T21" i="1"/>
  <c r="T29" i="1"/>
  <c r="E37" i="1" s="1"/>
  <c r="Z38" i="1" l="1"/>
  <c r="W43" i="1" s="1"/>
  <c r="T45" i="1" s="1"/>
  <c r="S47" i="1" s="1"/>
  <c r="T50" i="1" s="1"/>
  <c r="F43" i="1" s="1"/>
  <c r="U22" i="1"/>
  <c r="K18" i="1" s="1"/>
  <c r="T37" i="1"/>
  <c r="T34" i="1"/>
  <c r="T22" i="1"/>
  <c r="C18" i="1" s="1"/>
  <c r="X21" i="1"/>
  <c r="Y21" i="1"/>
  <c r="X20" i="1"/>
  <c r="Z20" i="1"/>
  <c r="AA21" i="1"/>
  <c r="Y26" i="1" l="1"/>
  <c r="T36" i="1" s="1"/>
  <c r="T38" i="1" s="1"/>
  <c r="E35" i="1" s="1"/>
  <c r="Y27" i="1"/>
  <c r="C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Piotrek</author>
  </authors>
  <commentList>
    <comment ref="G22" authorId="0" shapeId="0" xr:uid="{ED1DC2A9-AA75-4760-9D5C-9F6886B03199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jest członkiem Automobilklubu Królewski należy wstawić X w żółte pole obok "TAK".
W przypadku innej przynależności bądź braku przynależności należy wstawić X w pole obok "NIE"</t>
        </r>
      </text>
    </comment>
    <comment ref="G27" authorId="0" shapeId="0" xr:uid="{A22D73DC-4CB1-4419-B034-11195C24E6D3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startuje w klasyfikacji prób SZ imprezy należy wstawić X w pole obok "Start SZ".
W próbach SZ może startować zarówno kierowca jak i pilot. Każdy członek załogi może być klasyfikowany w wynikach prób SZ.
Należy wstawić X w żółte pole przy "Klasyfikacjia" wyłącznie dla tej osoby, której wynik w próbie SZ ma być liczony w klasyfikacji całej imprezy (wyłącznie jeden członek załogi)</t>
        </r>
      </text>
    </comment>
    <comment ref="M30" authorId="0" shapeId="0" xr:uid="{F0141DE0-A2B9-4DD0-8839-143FCE3623B4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Przy każdej osobie towarzyszącej znajduje się żółte pole, w które należy wstawić X, jeżeli osoba nie ukończyła 12 roku życia.
W przeciwnym wypadku pole pozostaje puste.</t>
        </r>
      </text>
    </comment>
  </commentList>
</comments>
</file>

<file path=xl/sharedStrings.xml><?xml version="1.0" encoding="utf-8"?>
<sst xmlns="http://schemas.openxmlformats.org/spreadsheetml/2006/main" count="109" uniqueCount="79">
  <si>
    <t>Imię</t>
  </si>
  <si>
    <t>Nazwisko</t>
  </si>
  <si>
    <t>Czy członek AK Królewski</t>
  </si>
  <si>
    <t>Przynależność klubowa</t>
  </si>
  <si>
    <t>Okręg</t>
  </si>
  <si>
    <t>e-mail</t>
  </si>
  <si>
    <t>telefon kontaktowy</t>
  </si>
  <si>
    <t>Start w SZ / do klasyfikacji imprezy</t>
  </si>
  <si>
    <t>TAK</t>
  </si>
  <si>
    <t>NIE</t>
  </si>
  <si>
    <t>Start SZ</t>
  </si>
  <si>
    <t>Klasyfikacja</t>
  </si>
  <si>
    <t>KIEROWCA</t>
  </si>
  <si>
    <t>PILOT</t>
  </si>
  <si>
    <t>ZAŁOGA</t>
  </si>
  <si>
    <t>SAMOCHÓD</t>
  </si>
  <si>
    <t>Marka</t>
  </si>
  <si>
    <t>Model</t>
  </si>
  <si>
    <t>Nr. Rej.</t>
  </si>
  <si>
    <t>OSOBY TOWARZYSZĄCE</t>
  </si>
  <si>
    <t>czy poniżej 12 lat?</t>
  </si>
  <si>
    <t>wiek</t>
  </si>
  <si>
    <t>WPISOWE</t>
  </si>
  <si>
    <t>KWOTA:</t>
  </si>
  <si>
    <t>TERMIN ZGŁOSZEŃ:</t>
  </si>
  <si>
    <t>Pierwszy termin</t>
  </si>
  <si>
    <t>18.06.2021 godz. 23:59</t>
  </si>
  <si>
    <t>kierowca/pilot AKK</t>
  </si>
  <si>
    <t>kierowca/pilot pozostali</t>
  </si>
  <si>
    <t>w tym 25,00 zł opłaty startowej, pozostała część to świadczenia żywieniowe</t>
  </si>
  <si>
    <t>w tym 30,00 zł opłaty startowej, pozostała część to świadczenia żywieniowe</t>
  </si>
  <si>
    <t>Drugi termin</t>
  </si>
  <si>
    <t>25.06.2021 godz. 23:59</t>
  </si>
  <si>
    <t>W obu terminach osoby towarzyszące powyżej 12 roku życia</t>
  </si>
  <si>
    <t>Opłaty wpisowe  - od osoby (kwota automatycznie wyliczona znajduje się w niebieskim polu "KWOTA"</t>
  </si>
  <si>
    <t>żółte pola należy wypełniać znakiem "X"
w przypadku wątpliwości pomoc znajduje się w komentarzach do pól (czerwony trójkącik w narożniku komórki)</t>
  </si>
  <si>
    <t>ZWIERZAKI W ZAŁODZE</t>
  </si>
  <si>
    <t>psy</t>
  </si>
  <si>
    <t>inne</t>
  </si>
  <si>
    <t>DANE DO PRZELEWU</t>
  </si>
  <si>
    <t>Bank: mBank</t>
  </si>
  <si>
    <t>nr. Rachunku bankowego: 30 1140 2004 0000 3702 7871 1423</t>
  </si>
  <si>
    <t>Przelew bankowy należy zrobić na konto Automobilklub Królewski, zaś potwierdzenie przelewu załączyć do zgłoszenia</t>
  </si>
  <si>
    <t>Tytuł przelewu</t>
  </si>
  <si>
    <t>PODPISY ZAŁOGI</t>
  </si>
  <si>
    <t xml:space="preserve">Wyrażam zgodę na przetwarzanie moich danych osobowych zawartych w powyższym formularzu w celu przygotowania i przeprowadzania imprezy.   </t>
  </si>
  <si>
    <t>Wyrażam zgodę</t>
  </si>
  <si>
    <t xml:space="preserve">Wyrażam zgodę na publikację zdjęć z moim udziałem z imprezy w której uczestniczę na stronie internetowej i profilach społecznościowych Automobilklubu Królewski i Polskiego Związku Motorowego. </t>
  </si>
  <si>
    <t>Wyrażam zgodę na publikację zgłoszonych przeze mnie danych osobowych w materiałach informacyjnych z imprezy w której uczestniczę, na stronie internetowej i profilach społecznościowych Automobilklubu Królewski i Polskiego Związku Motorowego.</t>
  </si>
  <si>
    <t>Wyrażam zgodę na otrzymywanie informacji drogą mailową/SMS na podany adres mailowy lub nr. telefonu informacji o imprezach organizowanych przez Automobilklub Królewski oraz przez Główną Komisję Sportów Popularnych i Turystyki PZM, a także otrzymywanie ankiet dotyczących odbytych imprez.</t>
  </si>
  <si>
    <t>Zgoda wymienione w pkt 1, 2 i 3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4 zezwala organizatorowi imprezy oraz GKSPiT PZM na przesyłanie drogą mailową lub SMS’ową powiadomień o zbliżających się imprezach organizowanych przez Automobilklub Królewski oraz GKSPiT PZM, a także przeprowadzanie anonimowych ankiet których celem jest ocena przez uczestnika imprezy w której brał udział oraz zbieranie informacji służących doskonaleniu organizacji imprez.</t>
  </si>
  <si>
    <t>OŚWIADCZENIA ODNOŚNIE PRZTWARZANIA DANYCH OSOBOWYCH
(proszę wstawić X we właściwe pola)</t>
  </si>
  <si>
    <t>Czy AKK</t>
  </si>
  <si>
    <t>Czy pozostali</t>
  </si>
  <si>
    <t>Błąd</t>
  </si>
  <si>
    <t>Data wypełniania zgłoszenia</t>
  </si>
  <si>
    <t>Termin 1</t>
  </si>
  <si>
    <t>Termin 2</t>
  </si>
  <si>
    <t>TERMINY ZGŁOSZEŃ</t>
  </si>
  <si>
    <t>1 termin</t>
  </si>
  <si>
    <t>2 termin</t>
  </si>
  <si>
    <t>KIEROWCA/PILOT</t>
  </si>
  <si>
    <t>ŁĄCZNIE</t>
  </si>
  <si>
    <t>SUMA</t>
  </si>
  <si>
    <t>OSOBY TOW:</t>
  </si>
  <si>
    <t>Wpisowe załoga</t>
  </si>
  <si>
    <t>ilość osób tow.</t>
  </si>
  <si>
    <t>plus</t>
  </si>
  <si>
    <t>osoby towarzyszące</t>
  </si>
  <si>
    <t>Tekst wpisowe:</t>
  </si>
  <si>
    <t>Kwota</t>
  </si>
  <si>
    <t>RAJD MAŁEGO BUDDY 2021</t>
  </si>
  <si>
    <t>5 i 6 runda Nawigacyjnych Samochodowych Mistrzostw Polski</t>
  </si>
  <si>
    <t>6 i 7 runda Królewskiego Pucharu Turystycznego</t>
  </si>
  <si>
    <t>Warszawa, 03.07.2021</t>
  </si>
  <si>
    <t>6 runda NSMP</t>
  </si>
  <si>
    <t>5 runda NSMP</t>
  </si>
  <si>
    <t>X</t>
  </si>
  <si>
    <t>FORMULARZ ZGŁOSZENIA ZAŁOGI - OBIE RUNDY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</si>
</sst>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i/>
      <sz val="16"/>
      <color rgb="FFFF0000"/>
      <name val="Arial Black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8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15" fillId="6" borderId="0" xfId="0" applyFont="1" applyFill="1" applyBorder="1" applyAlignment="1"/>
    <xf numFmtId="0" fontId="17" fillId="4" borderId="1" xfId="0" applyFont="1" applyFill="1" applyBorder="1"/>
    <xf numFmtId="0" fontId="16" fillId="5" borderId="0" xfId="0" applyFont="1" applyFill="1"/>
    <xf numFmtId="0" fontId="16" fillId="5" borderId="0" xfId="0" applyFont="1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Border="1"/>
    <xf numFmtId="0" fontId="0" fillId="5" borderId="11" xfId="0" applyFill="1" applyBorder="1"/>
    <xf numFmtId="0" fontId="4" fillId="5" borderId="11" xfId="0" applyFont="1" applyFill="1" applyBorder="1" applyAlignment="1">
      <alignment horizontal="center" vertical="center"/>
    </xf>
    <xf numFmtId="0" fontId="0" fillId="3" borderId="8" xfId="0" applyFill="1" applyBorder="1" applyAlignment="1"/>
    <xf numFmtId="0" fontId="4" fillId="9" borderId="0" xfId="0" applyFont="1" applyFill="1" applyAlignment="1">
      <alignment horizontal="center" vertical="center"/>
    </xf>
    <xf numFmtId="0" fontId="0" fillId="9" borderId="6" xfId="0" applyFill="1" applyBorder="1"/>
    <xf numFmtId="0" fontId="4" fillId="9" borderId="6" xfId="0" applyFont="1" applyFill="1" applyBorder="1" applyAlignment="1">
      <alignment horizontal="center" vertical="center"/>
    </xf>
    <xf numFmtId="0" fontId="0" fillId="9" borderId="11" xfId="0" applyFill="1" applyBorder="1"/>
    <xf numFmtId="0" fontId="4" fillId="9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0" fontId="2" fillId="5" borderId="9" xfId="0" applyFont="1" applyFill="1" applyBorder="1" applyAlignment="1"/>
    <xf numFmtId="0" fontId="2" fillId="5" borderId="8" xfId="0" applyFont="1" applyFill="1" applyBorder="1" applyAlignment="1"/>
    <xf numFmtId="0" fontId="2" fillId="5" borderId="0" xfId="0" applyFont="1" applyFill="1" applyBorder="1" applyAlignment="1"/>
    <xf numFmtId="0" fontId="8" fillId="5" borderId="0" xfId="0" applyFont="1" applyFill="1" applyBorder="1" applyAlignment="1">
      <alignment horizontal="right"/>
    </xf>
    <xf numFmtId="0" fontId="2" fillId="5" borderId="10" xfId="0" applyFont="1" applyFill="1" applyBorder="1" applyAlignment="1"/>
    <xf numFmtId="0" fontId="2" fillId="5" borderId="11" xfId="0" applyFont="1" applyFill="1" applyBorder="1" applyAlignment="1"/>
    <xf numFmtId="0" fontId="2" fillId="5" borderId="12" xfId="0" applyFont="1" applyFill="1" applyBorder="1" applyAlignment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protection locked="0"/>
    </xf>
    <xf numFmtId="0" fontId="0" fillId="9" borderId="18" xfId="0" applyFill="1" applyBorder="1"/>
    <xf numFmtId="0" fontId="0" fillId="9" borderId="14" xfId="0" applyFill="1" applyBorder="1"/>
    <xf numFmtId="0" fontId="0" fillId="9" borderId="20" xfId="0" applyFill="1" applyBorder="1"/>
    <xf numFmtId="0" fontId="0" fillId="9" borderId="16" xfId="0" applyFill="1" applyBorder="1"/>
    <xf numFmtId="22" fontId="0" fillId="0" borderId="1" xfId="0" applyNumberFormat="1" applyBorder="1"/>
    <xf numFmtId="44" fontId="0" fillId="0" borderId="0" xfId="0" applyNumberFormat="1"/>
    <xf numFmtId="44" fontId="0" fillId="0" borderId="0" xfId="0" applyNumberFormat="1" applyAlignment="1">
      <alignment vertical="center"/>
    </xf>
    <xf numFmtId="44" fontId="0" fillId="0" borderId="0" xfId="1" applyFont="1"/>
    <xf numFmtId="0" fontId="21" fillId="9" borderId="0" xfId="0" applyFont="1" applyFill="1" applyAlignment="1"/>
    <xf numFmtId="0" fontId="21" fillId="9" borderId="0" xfId="0" applyFont="1" applyFill="1" applyAlignment="1">
      <alignment horizontal="center"/>
    </xf>
    <xf numFmtId="0" fontId="27" fillId="4" borderId="29" xfId="0" applyFont="1" applyFill="1" applyBorder="1" applyAlignment="1" applyProtection="1">
      <alignment horizontal="center" vertical="center"/>
    </xf>
    <xf numFmtId="0" fontId="10" fillId="9" borderId="0" xfId="0" applyFont="1" applyFill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wrapText="1"/>
    </xf>
    <xf numFmtId="0" fontId="18" fillId="6" borderId="9" xfId="0" applyFont="1" applyFill="1" applyBorder="1" applyAlignment="1">
      <alignment horizontal="center" wrapText="1"/>
    </xf>
    <xf numFmtId="0" fontId="16" fillId="6" borderId="0" xfId="0" applyFont="1" applyFill="1" applyBorder="1" applyAlignment="1" applyProtection="1">
      <alignment horizontal="left" vertical="center"/>
      <protection hidden="1"/>
    </xf>
    <xf numFmtId="44" fontId="16" fillId="6" borderId="0" xfId="1" applyFont="1" applyFill="1" applyBorder="1" applyAlignment="1">
      <alignment horizontal="center" vertical="center" wrapText="1"/>
    </xf>
    <xf numFmtId="22" fontId="16" fillId="6" borderId="0" xfId="0" applyNumberFormat="1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left" wrapText="1"/>
    </xf>
    <xf numFmtId="0" fontId="20" fillId="5" borderId="0" xfId="0" applyFont="1" applyFill="1" applyAlignment="1">
      <alignment horizontal="left" wrapText="1"/>
    </xf>
    <xf numFmtId="0" fontId="16" fillId="5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16" fillId="5" borderId="20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right"/>
    </xf>
    <xf numFmtId="0" fontId="18" fillId="6" borderId="11" xfId="0" applyFont="1" applyFill="1" applyBorder="1" applyAlignment="1">
      <alignment horizontal="right"/>
    </xf>
    <xf numFmtId="44" fontId="16" fillId="6" borderId="11" xfId="1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>
      <alignment horizontal="center" vertical="center"/>
    </xf>
    <xf numFmtId="44" fontId="26" fillId="7" borderId="1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3" fillId="5" borderId="6" xfId="0" applyFont="1" applyFill="1" applyBorder="1" applyAlignment="1">
      <alignment horizontal="left" wrapText="1"/>
    </xf>
    <xf numFmtId="0" fontId="23" fillId="5" borderId="0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right"/>
    </xf>
    <xf numFmtId="0" fontId="0" fillId="5" borderId="10" xfId="0" applyFill="1" applyBorder="1" applyAlignment="1">
      <alignment horizontal="center"/>
    </xf>
    <xf numFmtId="0" fontId="0" fillId="5" borderId="25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4" fillId="5" borderId="0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170447</xdr:colOff>
      <xdr:row>0</xdr:row>
      <xdr:rowOff>50132</xdr:rowOff>
    </xdr:from>
    <xdr:to>
      <xdr:col>3</xdr:col>
      <xdr:colOff>404062</xdr:colOff>
      <xdr:row>4</xdr:row>
      <xdr:rowOff>10556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E4C28E-9563-4F96-9EE2-DFDF35EF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7" y="50132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13</xdr:col>
      <xdr:colOff>521368</xdr:colOff>
      <xdr:row>0</xdr:row>
      <xdr:rowOff>30079</xdr:rowOff>
    </xdr:from>
    <xdr:to>
      <xdr:col>14</xdr:col>
      <xdr:colOff>179136</xdr:colOff>
      <xdr:row>3</xdr:row>
      <xdr:rowOff>145382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E00801-314D-4AA7-9FE9-7622022B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0289" y="30079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409575</xdr:colOff>
      <xdr:row>0</xdr:row>
      <xdr:rowOff>76201</xdr:rowOff>
    </xdr:from>
    <xdr:to>
      <xdr:col>5</xdr:col>
      <xdr:colOff>219075</xdr:colOff>
      <xdr:row>4</xdr:row>
      <xdr:rowOff>196102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CAAC1C87-5C14-4A36-9553-E3C5A10D256F}"/>
            </a:ext>
          </a:extLst>
        </xdr:cNvPr>
        <xdr:cNvSpPr/>
      </xdr:nvSpPr>
      <xdr:spPr>
        <a:xfrm>
          <a:off x="1081928" y="76201"/>
          <a:ext cx="1294279" cy="1053725"/>
        </a:xfrm>
        <a:prstGeom prst="round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pl-PL" sz="1100" b="1"/>
            <a:t>NR.</a:t>
          </a:r>
          <a:r>
            <a:rPr lang="pl-PL" sz="1100" b="1" baseline="0"/>
            <a:t> STARTOWY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4AE6-B060-491B-B34A-5828FF9FA6A2}">
  <sheetPr>
    <pageSetUpPr fitToPage="1"/>
  </sheetPr>
  <dimension ref="A1:AA71"/>
  <sheetViews>
    <sheetView tabSelected="1" topLeftCell="B3" zoomScale="102" zoomScaleNormal="100" workbookViewId="0">
      <selection activeCell="C20" sqref="C20:F20"/>
    </sheetView>
  </sheetViews>
  <sheetFormatPr defaultColWidth="0" defaultRowHeight="15" zeroHeight="1" x14ac:dyDescent="0.25"/>
  <cols>
    <col min="1" max="1" width="3" customWidth="1"/>
    <col min="2" max="2" width="2.85546875" customWidth="1"/>
    <col min="3" max="3" width="4.28515625" customWidth="1"/>
    <col min="4" max="4" width="17.85546875" customWidth="1"/>
    <col min="5" max="5" width="4.28515625" customWidth="1"/>
    <col min="6" max="6" width="17.85546875" customWidth="1"/>
    <col min="7" max="7" width="4.28515625" style="4" customWidth="1"/>
    <col min="8" max="8" width="2.85546875" style="4" customWidth="1"/>
    <col min="9" max="9" width="20" style="2" customWidth="1"/>
    <col min="10" max="10" width="4.28515625" style="5" customWidth="1"/>
    <col min="11" max="11" width="4.28515625" customWidth="1"/>
    <col min="12" max="12" width="17.85546875" customWidth="1"/>
    <col min="13" max="13" width="4.28515625" customWidth="1"/>
    <col min="14" max="14" width="17.85546875" customWidth="1"/>
    <col min="15" max="16" width="2.85546875" customWidth="1"/>
    <col min="17" max="18" width="9.140625" hidden="1"/>
    <col min="19" max="19" width="26.42578125" hidden="1"/>
    <col min="20" max="20" width="15.28515625" hidden="1"/>
    <col min="21" max="21" width="11.7109375" hidden="1"/>
    <col min="22" max="16384" width="9.140625" hidden="1"/>
  </cols>
  <sheetData>
    <row r="1" spans="1:16" ht="28.5" x14ac:dyDescent="0.45">
      <c r="A1" s="27"/>
      <c r="B1" s="80" t="s">
        <v>71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27"/>
    </row>
    <row r="2" spans="1:16" x14ac:dyDescent="0.25">
      <c r="A2" s="27"/>
      <c r="B2" s="81" t="s">
        <v>72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27"/>
    </row>
    <row r="3" spans="1:16" x14ac:dyDescent="0.25">
      <c r="A3" s="27"/>
      <c r="B3" s="81" t="s">
        <v>73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27"/>
    </row>
    <row r="4" spans="1:16" ht="15.75" thickBot="1" x14ac:dyDescent="0.3">
      <c r="A4" s="27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27"/>
    </row>
    <row r="5" spans="1:16" ht="16.5" thickBot="1" x14ac:dyDescent="0.3">
      <c r="A5" s="27"/>
      <c r="B5" s="26"/>
      <c r="C5" s="26"/>
      <c r="D5" s="26"/>
      <c r="E5" s="26"/>
      <c r="F5" s="26"/>
      <c r="G5" s="68" t="s">
        <v>77</v>
      </c>
      <c r="H5" s="69" t="s">
        <v>76</v>
      </c>
      <c r="I5" s="69"/>
      <c r="J5" s="68" t="s">
        <v>77</v>
      </c>
      <c r="K5" s="69" t="s">
        <v>75</v>
      </c>
      <c r="L5" s="69"/>
      <c r="M5" s="66" t="s">
        <v>74</v>
      </c>
      <c r="N5" s="67"/>
      <c r="O5" s="67"/>
      <c r="P5" s="27"/>
    </row>
    <row r="6" spans="1:16" ht="25.5" thickBot="1" x14ac:dyDescent="0.55000000000000004">
      <c r="A6" s="27"/>
      <c r="B6" s="82" t="s">
        <v>78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27"/>
    </row>
    <row r="7" spans="1:16" ht="21" customHeight="1" x14ac:dyDescent="0.25">
      <c r="A7" s="27"/>
      <c r="B7" s="83" t="s">
        <v>34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5"/>
      <c r="P7" s="27"/>
    </row>
    <row r="8" spans="1:16" ht="15" customHeight="1" x14ac:dyDescent="0.25">
      <c r="A8" s="27"/>
      <c r="B8" s="86" t="s">
        <v>25</v>
      </c>
      <c r="C8" s="87"/>
      <c r="D8" s="87"/>
      <c r="E8" s="94" t="s">
        <v>26</v>
      </c>
      <c r="F8" s="94"/>
      <c r="G8" s="19"/>
      <c r="H8" s="92" t="s">
        <v>27</v>
      </c>
      <c r="I8" s="92"/>
      <c r="J8" s="93">
        <v>60</v>
      </c>
      <c r="K8" s="93"/>
      <c r="L8" s="90" t="s">
        <v>29</v>
      </c>
      <c r="M8" s="90"/>
      <c r="N8" s="90"/>
      <c r="O8" s="91"/>
      <c r="P8" s="27"/>
    </row>
    <row r="9" spans="1:16" ht="15" customHeight="1" x14ac:dyDescent="0.25">
      <c r="A9" s="27"/>
      <c r="B9" s="95"/>
      <c r="C9" s="96"/>
      <c r="D9" s="96"/>
      <c r="E9" s="96"/>
      <c r="F9" s="96"/>
      <c r="G9" s="96"/>
      <c r="H9" s="92" t="s">
        <v>28</v>
      </c>
      <c r="I9" s="92"/>
      <c r="J9" s="93">
        <v>80</v>
      </c>
      <c r="K9" s="93"/>
      <c r="L9" s="90"/>
      <c r="M9" s="90"/>
      <c r="N9" s="90"/>
      <c r="O9" s="91"/>
      <c r="P9" s="27"/>
    </row>
    <row r="10" spans="1:16" ht="7.5" customHeight="1" x14ac:dyDescent="0.25">
      <c r="A10" s="27"/>
      <c r="B10" s="9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113"/>
      <c r="P10" s="27"/>
    </row>
    <row r="11" spans="1:16" ht="15" customHeight="1" x14ac:dyDescent="0.25">
      <c r="A11" s="27"/>
      <c r="B11" s="86" t="s">
        <v>31</v>
      </c>
      <c r="C11" s="87"/>
      <c r="D11" s="87"/>
      <c r="E11" s="94" t="s">
        <v>32</v>
      </c>
      <c r="F11" s="94"/>
      <c r="G11" s="20"/>
      <c r="H11" s="92" t="s">
        <v>27</v>
      </c>
      <c r="I11" s="92"/>
      <c r="J11" s="93">
        <v>72</v>
      </c>
      <c r="K11" s="93"/>
      <c r="L11" s="90" t="s">
        <v>30</v>
      </c>
      <c r="M11" s="90"/>
      <c r="N11" s="90"/>
      <c r="O11" s="91"/>
      <c r="P11" s="27"/>
    </row>
    <row r="12" spans="1:16" ht="15" customHeight="1" x14ac:dyDescent="0.25">
      <c r="A12" s="27"/>
      <c r="B12" s="95"/>
      <c r="C12" s="96"/>
      <c r="D12" s="96"/>
      <c r="E12" s="96"/>
      <c r="F12" s="96"/>
      <c r="G12" s="96"/>
      <c r="H12" s="92" t="s">
        <v>28</v>
      </c>
      <c r="I12" s="92"/>
      <c r="J12" s="93">
        <v>96</v>
      </c>
      <c r="K12" s="93"/>
      <c r="L12" s="90"/>
      <c r="M12" s="90"/>
      <c r="N12" s="90"/>
      <c r="O12" s="91"/>
      <c r="P12" s="27"/>
    </row>
    <row r="13" spans="1:16" ht="7.5" customHeight="1" x14ac:dyDescent="0.25">
      <c r="A13" s="27"/>
      <c r="B13" s="95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113"/>
      <c r="P13" s="27"/>
    </row>
    <row r="14" spans="1:16" ht="15" customHeight="1" thickBot="1" x14ac:dyDescent="0.3">
      <c r="A14" s="27"/>
      <c r="B14" s="114" t="s">
        <v>33</v>
      </c>
      <c r="C14" s="115"/>
      <c r="D14" s="115"/>
      <c r="E14" s="115"/>
      <c r="F14" s="115"/>
      <c r="G14" s="115"/>
      <c r="H14" s="115"/>
      <c r="I14" s="115"/>
      <c r="J14" s="116">
        <v>50</v>
      </c>
      <c r="K14" s="116"/>
      <c r="L14" s="117"/>
      <c r="M14" s="117"/>
      <c r="N14" s="117"/>
      <c r="O14" s="118"/>
      <c r="P14" s="27"/>
    </row>
    <row r="15" spans="1:16" ht="6" customHeight="1" x14ac:dyDescent="0.25">
      <c r="A15" s="27"/>
      <c r="B15" s="99"/>
      <c r="C15" s="22"/>
      <c r="D15" s="22"/>
      <c r="E15" s="22"/>
      <c r="F15" s="22"/>
      <c r="G15" s="22"/>
      <c r="H15" s="22"/>
      <c r="I15" s="23"/>
      <c r="J15" s="23"/>
      <c r="K15" s="22"/>
      <c r="L15" s="22"/>
      <c r="M15" s="22"/>
      <c r="N15" s="22"/>
      <c r="O15" s="102"/>
      <c r="P15" s="27"/>
    </row>
    <row r="16" spans="1:16" ht="29.25" customHeight="1" x14ac:dyDescent="0.25">
      <c r="A16" s="27"/>
      <c r="B16" s="100"/>
      <c r="C16" s="21"/>
      <c r="D16" s="97" t="s">
        <v>35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103"/>
      <c r="P16" s="27"/>
    </row>
    <row r="17" spans="1:27" ht="6" customHeight="1" thickBot="1" x14ac:dyDescent="0.3">
      <c r="A17" s="27"/>
      <c r="B17" s="101"/>
      <c r="C17" s="24"/>
      <c r="D17" s="24"/>
      <c r="E17" s="24"/>
      <c r="F17" s="24"/>
      <c r="G17" s="24"/>
      <c r="H17" s="24"/>
      <c r="I17" s="25"/>
      <c r="J17" s="25"/>
      <c r="K17" s="24"/>
      <c r="L17" s="24"/>
      <c r="M17" s="24"/>
      <c r="N17" s="24"/>
      <c r="O17" s="104"/>
      <c r="P17" s="27"/>
    </row>
    <row r="18" spans="1:27" ht="30" customHeight="1" x14ac:dyDescent="0.25">
      <c r="A18" s="27"/>
      <c r="B18" s="7"/>
      <c r="C18" s="149" t="str">
        <f>IF(T22=99,"Błąd  w polu Czy członek AK Królewski "," ")</f>
        <v xml:space="preserve">Błąd  w polu Czy członek AK Królewski </v>
      </c>
      <c r="D18" s="149"/>
      <c r="E18" s="149"/>
      <c r="F18" s="149"/>
      <c r="G18" s="148" t="s">
        <v>14</v>
      </c>
      <c r="H18" s="148"/>
      <c r="I18" s="148"/>
      <c r="J18" s="148"/>
      <c r="K18" s="149" t="str">
        <f>IF(U22=99,"Błąd w polu Czy członek AK Królewski "," ")</f>
        <v xml:space="preserve">Błąd w polu Czy członek AK Królewski </v>
      </c>
      <c r="L18" s="149"/>
      <c r="M18" s="149"/>
      <c r="N18" s="149"/>
      <c r="O18" s="8"/>
      <c r="P18" s="27"/>
      <c r="X18" s="145" t="s">
        <v>22</v>
      </c>
      <c r="Y18" s="145"/>
      <c r="Z18" s="145"/>
      <c r="AA18" s="145"/>
    </row>
    <row r="19" spans="1:27" x14ac:dyDescent="0.25">
      <c r="A19" s="27"/>
      <c r="B19" s="9"/>
      <c r="C19" s="79" t="s">
        <v>12</v>
      </c>
      <c r="D19" s="79"/>
      <c r="E19" s="79"/>
      <c r="F19" s="79"/>
      <c r="G19" s="73"/>
      <c r="H19" s="74"/>
      <c r="I19" s="74"/>
      <c r="J19" s="75"/>
      <c r="K19" s="79" t="s">
        <v>13</v>
      </c>
      <c r="L19" s="79"/>
      <c r="M19" s="79"/>
      <c r="N19" s="79"/>
      <c r="O19" s="10"/>
      <c r="P19" s="27"/>
      <c r="T19" t="s">
        <v>12</v>
      </c>
      <c r="U19" t="s">
        <v>13</v>
      </c>
      <c r="X19" s="145" t="s">
        <v>12</v>
      </c>
      <c r="Y19" s="145"/>
      <c r="Z19" s="145" t="s">
        <v>13</v>
      </c>
      <c r="AA19" s="145"/>
    </row>
    <row r="20" spans="1:27" x14ac:dyDescent="0.25">
      <c r="A20" s="27"/>
      <c r="B20" s="9"/>
      <c r="C20" s="70"/>
      <c r="D20" s="70"/>
      <c r="E20" s="70"/>
      <c r="F20" s="70"/>
      <c r="G20" s="76" t="s">
        <v>1</v>
      </c>
      <c r="H20" s="77"/>
      <c r="I20" s="77"/>
      <c r="J20" s="78"/>
      <c r="K20" s="70"/>
      <c r="L20" s="70"/>
      <c r="M20" s="70"/>
      <c r="N20" s="70"/>
      <c r="O20" s="10"/>
      <c r="P20" s="27"/>
      <c r="S20" t="s">
        <v>52</v>
      </c>
      <c r="T20">
        <f>IF(C22&lt;&gt;"",1,0)</f>
        <v>0</v>
      </c>
      <c r="U20">
        <f>IF(K22&lt;&gt;"",1,0)</f>
        <v>0</v>
      </c>
      <c r="X20" s="63">
        <f>T20*J8</f>
        <v>0</v>
      </c>
      <c r="Y20" s="63">
        <f>J11*T20</f>
        <v>0</v>
      </c>
      <c r="Z20" s="63">
        <f>J8*U20</f>
        <v>0</v>
      </c>
      <c r="AA20" s="63">
        <f>J11*U20</f>
        <v>0</v>
      </c>
    </row>
    <row r="21" spans="1:27" x14ac:dyDescent="0.25">
      <c r="A21" s="27"/>
      <c r="B21" s="9"/>
      <c r="C21" s="70"/>
      <c r="D21" s="70"/>
      <c r="E21" s="70"/>
      <c r="F21" s="70"/>
      <c r="G21" s="76" t="s">
        <v>0</v>
      </c>
      <c r="H21" s="77"/>
      <c r="I21" s="77"/>
      <c r="J21" s="78"/>
      <c r="K21" s="70"/>
      <c r="L21" s="70"/>
      <c r="M21" s="70"/>
      <c r="N21" s="70"/>
      <c r="O21" s="10"/>
      <c r="P21" s="27"/>
      <c r="S21" t="s">
        <v>53</v>
      </c>
      <c r="T21">
        <f>IF(E22&lt;&gt;"",1,0)</f>
        <v>0</v>
      </c>
      <c r="U21">
        <f>IF(M22&lt;&gt;"",1,0)</f>
        <v>0</v>
      </c>
      <c r="X21" s="63">
        <f>J9*T21</f>
        <v>0</v>
      </c>
      <c r="Y21" s="63">
        <f>J12*T21</f>
        <v>0</v>
      </c>
      <c r="Z21" s="63">
        <f>U21*J9</f>
        <v>0</v>
      </c>
      <c r="AA21" s="63">
        <f>J12*U21</f>
        <v>0</v>
      </c>
    </row>
    <row r="22" spans="1:27" x14ac:dyDescent="0.25">
      <c r="A22" s="27"/>
      <c r="B22" s="9"/>
      <c r="C22" s="55"/>
      <c r="D22" s="29" t="s">
        <v>8</v>
      </c>
      <c r="E22" s="55"/>
      <c r="F22" s="29" t="s">
        <v>9</v>
      </c>
      <c r="G22" s="76" t="s">
        <v>2</v>
      </c>
      <c r="H22" s="77"/>
      <c r="I22" s="77"/>
      <c r="J22" s="78"/>
      <c r="K22" s="55"/>
      <c r="L22" s="29" t="s">
        <v>8</v>
      </c>
      <c r="M22" s="55"/>
      <c r="N22" s="29" t="s">
        <v>9</v>
      </c>
      <c r="O22" s="10"/>
      <c r="P22" s="27"/>
      <c r="S22" t="s">
        <v>54</v>
      </c>
      <c r="T22">
        <f>IF(T20=1,IF(T21=1,99,0),IF(T21=0,99,0))</f>
        <v>99</v>
      </c>
      <c r="U22">
        <f>IF(U20=1,IF(U21=1,99,0),IF(U21=0,99,0))</f>
        <v>99</v>
      </c>
    </row>
    <row r="23" spans="1:27" x14ac:dyDescent="0.25">
      <c r="A23" s="27"/>
      <c r="B23" s="9"/>
      <c r="C23" s="70"/>
      <c r="D23" s="70"/>
      <c r="E23" s="70"/>
      <c r="F23" s="70"/>
      <c r="G23" s="76" t="s">
        <v>3</v>
      </c>
      <c r="H23" s="77"/>
      <c r="I23" s="77"/>
      <c r="J23" s="78"/>
      <c r="K23" s="70"/>
      <c r="L23" s="70"/>
      <c r="M23" s="70"/>
      <c r="N23" s="70"/>
      <c r="O23" s="10"/>
      <c r="P23" s="27"/>
      <c r="X23" t="s">
        <v>59</v>
      </c>
      <c r="Y23" t="s">
        <v>60</v>
      </c>
      <c r="Z23" t="s">
        <v>59</v>
      </c>
      <c r="AA23" t="s">
        <v>60</v>
      </c>
    </row>
    <row r="24" spans="1:27" x14ac:dyDescent="0.25">
      <c r="A24" s="27"/>
      <c r="B24" s="9"/>
      <c r="C24" s="70"/>
      <c r="D24" s="70"/>
      <c r="E24" s="70"/>
      <c r="F24" s="70"/>
      <c r="G24" s="76" t="s">
        <v>4</v>
      </c>
      <c r="H24" s="77"/>
      <c r="I24" s="77"/>
      <c r="J24" s="78"/>
      <c r="K24" s="70"/>
      <c r="L24" s="70"/>
      <c r="M24" s="70"/>
      <c r="N24" s="70"/>
      <c r="O24" s="10"/>
      <c r="P24" s="27"/>
    </row>
    <row r="25" spans="1:27" x14ac:dyDescent="0.25">
      <c r="A25" s="27"/>
      <c r="B25" s="9"/>
      <c r="C25" s="70"/>
      <c r="D25" s="70"/>
      <c r="E25" s="70"/>
      <c r="F25" s="70"/>
      <c r="G25" s="76" t="s">
        <v>5</v>
      </c>
      <c r="H25" s="77"/>
      <c r="I25" s="77"/>
      <c r="J25" s="78"/>
      <c r="K25" s="70"/>
      <c r="L25" s="70"/>
      <c r="M25" s="70"/>
      <c r="N25" s="70"/>
      <c r="O25" s="10"/>
      <c r="P25" s="27"/>
      <c r="X25" t="s">
        <v>63</v>
      </c>
    </row>
    <row r="26" spans="1:27" x14ac:dyDescent="0.25">
      <c r="A26" s="27"/>
      <c r="B26" s="9"/>
      <c r="C26" s="70"/>
      <c r="D26" s="70"/>
      <c r="E26" s="70"/>
      <c r="F26" s="70"/>
      <c r="G26" s="76" t="s">
        <v>6</v>
      </c>
      <c r="H26" s="77"/>
      <c r="I26" s="77"/>
      <c r="J26" s="78"/>
      <c r="K26" s="70"/>
      <c r="L26" s="70"/>
      <c r="M26" s="70"/>
      <c r="N26" s="70"/>
      <c r="O26" s="10"/>
      <c r="P26" s="27"/>
      <c r="X26" t="s">
        <v>59</v>
      </c>
      <c r="Y26" s="63">
        <f>SUM(X20:X21,Z20:Z21)</f>
        <v>0</v>
      </c>
    </row>
    <row r="27" spans="1:27" s="1" customFormat="1" x14ac:dyDescent="0.25">
      <c r="A27" s="28"/>
      <c r="B27" s="16"/>
      <c r="C27" s="55"/>
      <c r="D27" s="17" t="s">
        <v>10</v>
      </c>
      <c r="E27" s="55"/>
      <c r="F27" s="17" t="s">
        <v>11</v>
      </c>
      <c r="G27" s="76" t="s">
        <v>7</v>
      </c>
      <c r="H27" s="77"/>
      <c r="I27" s="77"/>
      <c r="J27" s="78"/>
      <c r="K27" s="55"/>
      <c r="L27" s="17" t="s">
        <v>10</v>
      </c>
      <c r="M27" s="55"/>
      <c r="N27" s="17" t="s">
        <v>11</v>
      </c>
      <c r="O27" s="18"/>
      <c r="P27" s="28"/>
      <c r="X27" s="1" t="s">
        <v>60</v>
      </c>
      <c r="Y27" s="64">
        <f>SUM(Y20:Y21,AA20:AA21)</f>
        <v>0</v>
      </c>
    </row>
    <row r="28" spans="1:27" x14ac:dyDescent="0.25">
      <c r="A28" s="27"/>
      <c r="B28" s="9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10"/>
      <c r="P28" s="27"/>
      <c r="S28" s="150" t="s">
        <v>58</v>
      </c>
      <c r="T28" s="150"/>
    </row>
    <row r="29" spans="1:27" x14ac:dyDescent="0.25">
      <c r="A29" s="27"/>
      <c r="B29" s="9"/>
      <c r="C29" s="79" t="s">
        <v>15</v>
      </c>
      <c r="D29" s="79"/>
      <c r="E29" s="79"/>
      <c r="F29" s="79"/>
      <c r="G29" s="30"/>
      <c r="H29" s="89" t="s">
        <v>19</v>
      </c>
      <c r="I29" s="89"/>
      <c r="J29" s="89"/>
      <c r="K29" s="89"/>
      <c r="L29" s="89"/>
      <c r="M29" s="89"/>
      <c r="N29" s="89"/>
      <c r="O29" s="10"/>
      <c r="P29" s="27"/>
      <c r="S29" s="3" t="s">
        <v>55</v>
      </c>
      <c r="T29" s="62">
        <f ca="1">NOW()</f>
        <v>44355.943866319445</v>
      </c>
    </row>
    <row r="30" spans="1:27" x14ac:dyDescent="0.25">
      <c r="A30" s="27"/>
      <c r="B30" s="9"/>
      <c r="C30" s="71" t="s">
        <v>16</v>
      </c>
      <c r="D30" s="71"/>
      <c r="E30" s="70"/>
      <c r="F30" s="70"/>
      <c r="G30" s="31"/>
      <c r="H30" s="32"/>
      <c r="I30" s="88" t="s">
        <v>0</v>
      </c>
      <c r="J30" s="88"/>
      <c r="K30" s="88" t="s">
        <v>1</v>
      </c>
      <c r="L30" s="88"/>
      <c r="M30" s="88" t="s">
        <v>21</v>
      </c>
      <c r="N30" s="88"/>
      <c r="O30" s="10"/>
      <c r="P30" s="27"/>
      <c r="S30" s="3" t="s">
        <v>56</v>
      </c>
      <c r="T30" s="62">
        <v>44372.999305555553</v>
      </c>
      <c r="X30" t="s">
        <v>64</v>
      </c>
    </row>
    <row r="31" spans="1:27" x14ac:dyDescent="0.25">
      <c r="A31" s="27"/>
      <c r="B31" s="9"/>
      <c r="C31" s="71" t="s">
        <v>17</v>
      </c>
      <c r="D31" s="71"/>
      <c r="E31" s="70"/>
      <c r="F31" s="70"/>
      <c r="G31" s="31"/>
      <c r="H31" s="33">
        <v>1</v>
      </c>
      <c r="I31" s="121"/>
      <c r="J31" s="121"/>
      <c r="K31" s="70"/>
      <c r="L31" s="70"/>
      <c r="M31" s="55"/>
      <c r="N31" s="6" t="s">
        <v>20</v>
      </c>
      <c r="O31" s="10"/>
      <c r="P31" s="27"/>
      <c r="S31" s="3" t="s">
        <v>57</v>
      </c>
      <c r="T31" s="62">
        <v>44379.833333333336</v>
      </c>
      <c r="X31" s="65">
        <f>IF(M31&lt;&gt;"",0,IF(I31&lt;&gt;"",J14,IF(K31&lt;&gt;"",J14,0)))</f>
        <v>0</v>
      </c>
      <c r="Z31">
        <f>IF(I31&lt;&gt;"",1,(IF(K31&lt;&gt;"",1,0)))</f>
        <v>0</v>
      </c>
    </row>
    <row r="32" spans="1:27" x14ac:dyDescent="0.25">
      <c r="A32" s="27"/>
      <c r="B32" s="9"/>
      <c r="C32" s="71" t="s">
        <v>18</v>
      </c>
      <c r="D32" s="71"/>
      <c r="E32" s="70"/>
      <c r="F32" s="70"/>
      <c r="G32" s="31"/>
      <c r="H32" s="33">
        <v>2</v>
      </c>
      <c r="I32" s="121"/>
      <c r="J32" s="121"/>
      <c r="K32" s="70"/>
      <c r="L32" s="70"/>
      <c r="M32" s="55"/>
      <c r="N32" s="6" t="s">
        <v>20</v>
      </c>
      <c r="O32" s="10"/>
      <c r="P32" s="27"/>
      <c r="X32" s="65">
        <f>IF(M32&lt;&gt;"",0,IF(I32&lt;&gt;"",J14,IF(K32&lt;&gt;"",J14,0)))</f>
        <v>0</v>
      </c>
      <c r="Z32">
        <f t="shared" ref="Z32:Z35" si="0">IF(I32&lt;&gt;"",1,(IF(K32&lt;&gt;"",1,0)))</f>
        <v>0</v>
      </c>
    </row>
    <row r="33" spans="1:26" x14ac:dyDescent="0.25">
      <c r="A33" s="27"/>
      <c r="B33" s="9"/>
      <c r="C33" s="34"/>
      <c r="D33" s="34"/>
      <c r="E33" s="34"/>
      <c r="F33" s="34"/>
      <c r="G33" s="34"/>
      <c r="H33" s="33">
        <v>3</v>
      </c>
      <c r="I33" s="121"/>
      <c r="J33" s="121"/>
      <c r="K33" s="70"/>
      <c r="L33" s="70"/>
      <c r="M33" s="55"/>
      <c r="N33" s="6" t="s">
        <v>20</v>
      </c>
      <c r="O33" s="10"/>
      <c r="P33" s="27"/>
      <c r="X33" s="65">
        <f>IF(M33&lt;&gt;"",0,IF(I33&lt;&gt;"",J14,IF(K33&lt;&gt;"",J14,0)))</f>
        <v>0</v>
      </c>
      <c r="Z33">
        <f t="shared" si="0"/>
        <v>0</v>
      </c>
    </row>
    <row r="34" spans="1:26" x14ac:dyDescent="0.25">
      <c r="A34" s="27"/>
      <c r="B34" s="9"/>
      <c r="C34" s="122" t="s">
        <v>22</v>
      </c>
      <c r="D34" s="122"/>
      <c r="E34" s="122"/>
      <c r="F34" s="122"/>
      <c r="G34" s="34"/>
      <c r="H34" s="33">
        <v>4</v>
      </c>
      <c r="I34" s="121"/>
      <c r="J34" s="121"/>
      <c r="K34" s="70"/>
      <c r="L34" s="70"/>
      <c r="M34" s="55"/>
      <c r="N34" s="6" t="s">
        <v>20</v>
      </c>
      <c r="O34" s="10"/>
      <c r="P34" s="27"/>
      <c r="S34" t="s">
        <v>22</v>
      </c>
      <c r="T34" t="str">
        <f ca="1">IF(T29&lt;T30,"1",IF(T29&lt;T31,"2","2"))</f>
        <v>1</v>
      </c>
      <c r="X34" s="65">
        <f>IF(M34&lt;&gt;"",0,IF(I34&lt;&gt;"",J14,IF(K34&lt;&gt;"",J14,0)))</f>
        <v>0</v>
      </c>
      <c r="Z34">
        <f t="shared" si="0"/>
        <v>0</v>
      </c>
    </row>
    <row r="35" spans="1:26" x14ac:dyDescent="0.25">
      <c r="A35" s="27"/>
      <c r="B35" s="9"/>
      <c r="C35" s="119" t="s">
        <v>23</v>
      </c>
      <c r="D35" s="119"/>
      <c r="E35" s="123">
        <f ca="1">T38</f>
        <v>0</v>
      </c>
      <c r="F35" s="124"/>
      <c r="G35" s="34"/>
      <c r="H35" s="33">
        <v>5</v>
      </c>
      <c r="I35" s="121"/>
      <c r="J35" s="121"/>
      <c r="K35" s="70"/>
      <c r="L35" s="70"/>
      <c r="M35" s="55"/>
      <c r="N35" s="6" t="s">
        <v>20</v>
      </c>
      <c r="O35" s="10"/>
      <c r="P35" s="27"/>
      <c r="X35" s="65">
        <f>IF(M35&lt;&gt;"",0,IF(I35&lt;&gt;"",J14,IF(K35&lt;&gt;"",J14,0)))</f>
        <v>0</v>
      </c>
      <c r="Z35">
        <f t="shared" si="0"/>
        <v>0</v>
      </c>
    </row>
    <row r="36" spans="1:26" x14ac:dyDescent="0.25">
      <c r="A36" s="27"/>
      <c r="B36" s="9"/>
      <c r="C36" s="119"/>
      <c r="D36" s="119"/>
      <c r="E36" s="124"/>
      <c r="F36" s="124"/>
      <c r="G36" s="34"/>
      <c r="H36" s="125"/>
      <c r="I36" s="125"/>
      <c r="J36" s="125"/>
      <c r="K36" s="125"/>
      <c r="L36" s="125"/>
      <c r="M36" s="125"/>
      <c r="N36" s="125"/>
      <c r="O36" s="10"/>
      <c r="P36" s="27"/>
      <c r="S36" t="s">
        <v>61</v>
      </c>
      <c r="T36" s="65">
        <f ca="1">IF(T34="1",Y26,IF(T34="2",Y27,"BŁĄD"))</f>
        <v>0</v>
      </c>
    </row>
    <row r="37" spans="1:26" x14ac:dyDescent="0.25">
      <c r="A37" s="27"/>
      <c r="B37" s="9"/>
      <c r="C37" s="119" t="s">
        <v>24</v>
      </c>
      <c r="D37" s="119"/>
      <c r="E37" s="120" t="str">
        <f ca="1">IF(T29&lt;T30,"Pierwszy termin",IF(T29&lt;T31,"Drugi termin","Po terminie"))</f>
        <v>Pierwszy termin</v>
      </c>
      <c r="F37" s="120"/>
      <c r="G37" s="34"/>
      <c r="H37" s="105" t="s">
        <v>36</v>
      </c>
      <c r="I37" s="106"/>
      <c r="J37" s="107"/>
      <c r="K37" s="56"/>
      <c r="L37" s="35" t="s">
        <v>37</v>
      </c>
      <c r="M37" s="56"/>
      <c r="N37" s="36" t="s">
        <v>38</v>
      </c>
      <c r="O37" s="10"/>
      <c r="P37" s="27"/>
      <c r="S37" t="s">
        <v>19</v>
      </c>
      <c r="T37" s="63">
        <f>SUM(X31:X35)</f>
        <v>0</v>
      </c>
    </row>
    <row r="38" spans="1:26" ht="15.75" thickBot="1" x14ac:dyDescent="0.3">
      <c r="A38" s="27"/>
      <c r="B38" s="12"/>
      <c r="C38" s="13"/>
      <c r="D38" s="13"/>
      <c r="E38" s="13"/>
      <c r="F38" s="13"/>
      <c r="G38" s="13"/>
      <c r="H38" s="13"/>
      <c r="I38" s="14"/>
      <c r="J38" s="14"/>
      <c r="K38" s="13"/>
      <c r="L38" s="13"/>
      <c r="M38" s="13"/>
      <c r="N38" s="13"/>
      <c r="O38" s="15"/>
      <c r="P38" s="27"/>
      <c r="S38" t="s">
        <v>62</v>
      </c>
      <c r="T38" s="63">
        <f ca="1">SUM(T36:T37)</f>
        <v>0</v>
      </c>
      <c r="W38" s="145" t="s">
        <v>66</v>
      </c>
      <c r="X38" s="145"/>
      <c r="Y38" s="145"/>
      <c r="Z38">
        <f>SUM(Z31:Z35)</f>
        <v>0</v>
      </c>
    </row>
    <row r="39" spans="1:26" ht="22.5" customHeight="1" thickBot="1" x14ac:dyDescent="0.3">
      <c r="A39" s="27"/>
      <c r="B39" s="108" t="s">
        <v>39</v>
      </c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10"/>
      <c r="P39" s="27"/>
    </row>
    <row r="40" spans="1:26" x14ac:dyDescent="0.25">
      <c r="A40" s="27"/>
      <c r="B40" s="7"/>
      <c r="C40" s="112" t="s">
        <v>42</v>
      </c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8"/>
      <c r="P40" s="27"/>
    </row>
    <row r="41" spans="1:26" x14ac:dyDescent="0.25">
      <c r="A41" s="27"/>
      <c r="B41" s="40"/>
      <c r="C41" s="111" t="s">
        <v>40</v>
      </c>
      <c r="D41" s="111"/>
      <c r="E41" s="111"/>
      <c r="F41" s="11"/>
      <c r="G41" s="111" t="s">
        <v>41</v>
      </c>
      <c r="H41" s="111"/>
      <c r="I41" s="111"/>
      <c r="J41" s="111"/>
      <c r="K41" s="111"/>
      <c r="L41" s="111"/>
      <c r="M41" s="111"/>
      <c r="N41" s="111"/>
      <c r="O41" s="10"/>
      <c r="P41" s="27"/>
    </row>
    <row r="42" spans="1:26" x14ac:dyDescent="0.25">
      <c r="A42" s="27"/>
      <c r="B42" s="9"/>
      <c r="C42" s="152" t="s">
        <v>70</v>
      </c>
      <c r="D42" s="152"/>
      <c r="E42" s="152"/>
      <c r="F42" s="152" t="s">
        <v>43</v>
      </c>
      <c r="G42" s="152"/>
      <c r="H42" s="152"/>
      <c r="I42" s="152"/>
      <c r="J42" s="152"/>
      <c r="K42" s="152"/>
      <c r="L42" s="152"/>
      <c r="M42" s="152"/>
      <c r="N42" s="152"/>
      <c r="O42" s="10"/>
      <c r="P42" s="27"/>
    </row>
    <row r="43" spans="1:26" x14ac:dyDescent="0.25">
      <c r="A43" s="27"/>
      <c r="B43" s="9"/>
      <c r="C43" s="153">
        <f ca="1">T38</f>
        <v>0</v>
      </c>
      <c r="D43" s="152"/>
      <c r="E43" s="152"/>
      <c r="F43" s="152" t="str">
        <f>T50</f>
        <v>RAJD MAŁEGO BUDDY 2021 Wpisowe załoga 0; 0</v>
      </c>
      <c r="G43" s="152"/>
      <c r="H43" s="152"/>
      <c r="I43" s="152"/>
      <c r="J43" s="152"/>
      <c r="K43" s="152"/>
      <c r="L43" s="152"/>
      <c r="M43" s="152"/>
      <c r="N43" s="152"/>
      <c r="O43" s="10"/>
      <c r="P43" s="27"/>
      <c r="S43" t="s">
        <v>65</v>
      </c>
      <c r="T43">
        <f>C20</f>
        <v>0</v>
      </c>
      <c r="U43">
        <f>K20</f>
        <v>0</v>
      </c>
      <c r="V43" t="s">
        <v>67</v>
      </c>
      <c r="W43">
        <f>Z38</f>
        <v>0</v>
      </c>
      <c r="X43" t="s">
        <v>68</v>
      </c>
    </row>
    <row r="44" spans="1:26" ht="15.75" thickBot="1" x14ac:dyDescent="0.3">
      <c r="A44" s="27"/>
      <c r="B44" s="12"/>
      <c r="C44" s="13"/>
      <c r="D44" s="13"/>
      <c r="E44" s="13"/>
      <c r="F44" s="13"/>
      <c r="G44" s="13"/>
      <c r="H44" s="13"/>
      <c r="I44" s="14"/>
      <c r="J44" s="14"/>
      <c r="K44" s="13"/>
      <c r="L44" s="13"/>
      <c r="M44" s="13"/>
      <c r="N44" s="13"/>
      <c r="O44" s="15"/>
      <c r="P44" s="27"/>
    </row>
    <row r="45" spans="1:26" ht="35.25" customHeight="1" thickBot="1" x14ac:dyDescent="0.3">
      <c r="A45" s="27"/>
      <c r="B45" s="154" t="s">
        <v>51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6"/>
      <c r="P45" s="27"/>
      <c r="S45" t="str">
        <f>_xlfn.CONCAT(B1," ",S43," ", T43, "; ", U43)</f>
        <v>RAJD MAŁEGO BUDDY 2021 Wpisowe załoga 0; 0</v>
      </c>
      <c r="T45" t="str">
        <f>_xlfn.CONCAT(V43," ",W43, " ",X43)</f>
        <v>plus 0 osoby towarzyszące</v>
      </c>
    </row>
    <row r="46" spans="1:26" x14ac:dyDescent="0.25">
      <c r="A46" s="27"/>
      <c r="B46" s="138">
        <v>1</v>
      </c>
      <c r="C46" s="139"/>
      <c r="D46" s="136" t="s">
        <v>45</v>
      </c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47"/>
      <c r="P46" s="27"/>
    </row>
    <row r="47" spans="1:26" x14ac:dyDescent="0.25">
      <c r="A47" s="27"/>
      <c r="B47" s="140"/>
      <c r="C47" s="141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48"/>
      <c r="P47" s="27"/>
      <c r="S47" t="str">
        <f>_xlfn.CONCAT(S45, " ",T45)</f>
        <v>RAJD MAŁEGO BUDDY 2021 Wpisowe załoga 0; 0 plus 0 osoby towarzyszące</v>
      </c>
    </row>
    <row r="48" spans="1:26" x14ac:dyDescent="0.25">
      <c r="A48" s="27"/>
      <c r="B48" s="49"/>
      <c r="C48" s="50"/>
      <c r="D48" s="50"/>
      <c r="E48" s="50"/>
      <c r="F48" s="50"/>
      <c r="G48" s="50"/>
      <c r="H48" s="50"/>
      <c r="I48" s="142" t="s">
        <v>46</v>
      </c>
      <c r="J48" s="142"/>
      <c r="K48" s="142"/>
      <c r="L48" s="142"/>
      <c r="M48" s="57"/>
      <c r="N48" s="50"/>
      <c r="O48" s="48"/>
      <c r="P48" s="27"/>
    </row>
    <row r="49" spans="1:20" x14ac:dyDescent="0.25">
      <c r="A49" s="27"/>
      <c r="B49" s="140">
        <v>2</v>
      </c>
      <c r="C49" s="141"/>
      <c r="D49" s="137" t="s">
        <v>47</v>
      </c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48"/>
      <c r="P49" s="27"/>
    </row>
    <row r="50" spans="1:20" x14ac:dyDescent="0.25">
      <c r="A50" s="27"/>
      <c r="B50" s="140"/>
      <c r="C50" s="141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48"/>
      <c r="P50" s="27"/>
      <c r="S50" t="s">
        <v>69</v>
      </c>
      <c r="T50" t="str">
        <f>IF(Z38=0,S45,S47)</f>
        <v>RAJD MAŁEGO BUDDY 2021 Wpisowe załoga 0; 0</v>
      </c>
    </row>
    <row r="51" spans="1:20" x14ac:dyDescent="0.25">
      <c r="A51" s="27"/>
      <c r="B51" s="49"/>
      <c r="C51" s="50"/>
      <c r="D51" s="50"/>
      <c r="E51" s="50"/>
      <c r="F51" s="50"/>
      <c r="G51" s="50"/>
      <c r="H51" s="50"/>
      <c r="I51" s="142" t="s">
        <v>46</v>
      </c>
      <c r="J51" s="142"/>
      <c r="K51" s="142"/>
      <c r="L51" s="142"/>
      <c r="M51" s="57"/>
      <c r="N51" s="50"/>
      <c r="O51" s="48"/>
      <c r="P51" s="27"/>
    </row>
    <row r="52" spans="1:20" ht="15" customHeight="1" x14ac:dyDescent="0.25">
      <c r="A52" s="27"/>
      <c r="B52" s="140">
        <v>3</v>
      </c>
      <c r="C52" s="141"/>
      <c r="D52" s="137" t="s">
        <v>48</v>
      </c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48"/>
      <c r="P52" s="27"/>
    </row>
    <row r="53" spans="1:20" x14ac:dyDescent="0.25">
      <c r="A53" s="27"/>
      <c r="B53" s="140"/>
      <c r="C53" s="141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48"/>
      <c r="P53" s="27"/>
    </row>
    <row r="54" spans="1:20" x14ac:dyDescent="0.25">
      <c r="A54" s="27"/>
      <c r="B54" s="49"/>
      <c r="C54" s="50"/>
      <c r="D54" s="50"/>
      <c r="E54" s="50"/>
      <c r="F54" s="50"/>
      <c r="G54" s="50"/>
      <c r="H54" s="50"/>
      <c r="I54" s="142" t="s">
        <v>46</v>
      </c>
      <c r="J54" s="142"/>
      <c r="K54" s="142"/>
      <c r="L54" s="142"/>
      <c r="M54" s="57"/>
      <c r="N54" s="50"/>
      <c r="O54" s="48"/>
      <c r="P54" s="27"/>
    </row>
    <row r="55" spans="1:20" x14ac:dyDescent="0.25">
      <c r="A55" s="27"/>
      <c r="B55" s="140">
        <v>4</v>
      </c>
      <c r="C55" s="141"/>
      <c r="D55" s="151" t="s">
        <v>49</v>
      </c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48"/>
      <c r="P55" s="27"/>
    </row>
    <row r="56" spans="1:20" x14ac:dyDescent="0.25">
      <c r="A56" s="27"/>
      <c r="B56" s="140"/>
      <c r="C56" s="14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48"/>
      <c r="P56" s="27"/>
    </row>
    <row r="57" spans="1:20" x14ac:dyDescent="0.25">
      <c r="A57" s="27"/>
      <c r="B57" s="140"/>
      <c r="C57" s="14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48"/>
      <c r="P57" s="27"/>
    </row>
    <row r="58" spans="1:20" x14ac:dyDescent="0.25">
      <c r="A58" s="27"/>
      <c r="B58" s="49"/>
      <c r="C58" s="50"/>
      <c r="D58" s="50"/>
      <c r="E58" s="50"/>
      <c r="F58" s="50"/>
      <c r="G58" s="50"/>
      <c r="H58" s="50"/>
      <c r="I58" s="51" t="s">
        <v>8</v>
      </c>
      <c r="J58" s="57"/>
      <c r="K58" s="50"/>
      <c r="L58" s="51" t="s">
        <v>9</v>
      </c>
      <c r="M58" s="57"/>
      <c r="N58" s="50"/>
      <c r="O58" s="48"/>
      <c r="P58" s="27"/>
    </row>
    <row r="59" spans="1:20" x14ac:dyDescent="0.25">
      <c r="A59" s="27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48"/>
      <c r="P59" s="27"/>
    </row>
    <row r="60" spans="1:20" x14ac:dyDescent="0.25">
      <c r="A60" s="27"/>
      <c r="B60" s="49"/>
      <c r="C60" s="146" t="s">
        <v>50</v>
      </c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48"/>
      <c r="P60" s="27"/>
    </row>
    <row r="61" spans="1:20" x14ac:dyDescent="0.25">
      <c r="A61" s="27"/>
      <c r="B61" s="49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48"/>
      <c r="P61" s="27"/>
    </row>
    <row r="62" spans="1:20" x14ac:dyDescent="0.25">
      <c r="A62" s="27"/>
      <c r="B62" s="49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48"/>
      <c r="P62" s="27"/>
    </row>
    <row r="63" spans="1:20" ht="30.75" customHeight="1" x14ac:dyDescent="0.25">
      <c r="A63" s="27"/>
      <c r="B63" s="49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48"/>
      <c r="P63" s="27"/>
    </row>
    <row r="64" spans="1:20" ht="15.75" thickBot="1" x14ac:dyDescent="0.3">
      <c r="A64" s="27"/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4"/>
      <c r="P64" s="27"/>
    </row>
    <row r="65" spans="1:16" x14ac:dyDescent="0.25">
      <c r="A65" s="27"/>
      <c r="B65" s="58"/>
      <c r="C65" s="42"/>
      <c r="D65" s="42"/>
      <c r="E65" s="42"/>
      <c r="F65" s="42"/>
      <c r="G65" s="42"/>
      <c r="H65" s="42"/>
      <c r="I65" s="43"/>
      <c r="J65" s="43"/>
      <c r="K65" s="42"/>
      <c r="L65" s="42"/>
      <c r="M65" s="42"/>
      <c r="N65" s="42"/>
      <c r="O65" s="59"/>
      <c r="P65" s="27"/>
    </row>
    <row r="66" spans="1:16" ht="15.75" thickBot="1" x14ac:dyDescent="0.3">
      <c r="A66" s="27"/>
      <c r="B66" s="60"/>
      <c r="C66" s="44"/>
      <c r="D66" s="44"/>
      <c r="E66" s="44"/>
      <c r="F66" s="44"/>
      <c r="G66" s="44"/>
      <c r="H66" s="44"/>
      <c r="I66" s="45"/>
      <c r="J66" s="45"/>
      <c r="K66" s="44"/>
      <c r="L66" s="44"/>
      <c r="M66" s="44"/>
      <c r="N66" s="44"/>
      <c r="O66" s="61"/>
      <c r="P66" s="27"/>
    </row>
    <row r="67" spans="1:16" x14ac:dyDescent="0.25">
      <c r="A67" s="27"/>
      <c r="B67" s="126" t="s">
        <v>44</v>
      </c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8"/>
      <c r="P67" s="27"/>
    </row>
    <row r="68" spans="1:16" x14ac:dyDescent="0.25">
      <c r="A68" s="27"/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1"/>
      <c r="P68" s="27"/>
    </row>
    <row r="69" spans="1:16" x14ac:dyDescent="0.25">
      <c r="A69" s="27"/>
      <c r="B69" s="144"/>
      <c r="C69" s="132"/>
      <c r="D69" s="132"/>
      <c r="E69" s="132"/>
      <c r="F69" s="132"/>
      <c r="G69" s="37"/>
      <c r="H69" s="37"/>
      <c r="I69" s="46"/>
      <c r="J69" s="46"/>
      <c r="K69" s="132"/>
      <c r="L69" s="132"/>
      <c r="M69" s="132"/>
      <c r="N69" s="132"/>
      <c r="O69" s="133"/>
      <c r="P69" s="27"/>
    </row>
    <row r="70" spans="1:16" ht="15.75" thickBot="1" x14ac:dyDescent="0.3">
      <c r="A70" s="27"/>
      <c r="B70" s="143" t="s">
        <v>12</v>
      </c>
      <c r="C70" s="134"/>
      <c r="D70" s="134"/>
      <c r="E70" s="134"/>
      <c r="F70" s="134"/>
      <c r="G70" s="38"/>
      <c r="H70" s="38"/>
      <c r="I70" s="39"/>
      <c r="J70" s="39"/>
      <c r="K70" s="134" t="s">
        <v>13</v>
      </c>
      <c r="L70" s="134"/>
      <c r="M70" s="134"/>
      <c r="N70" s="134"/>
      <c r="O70" s="135"/>
      <c r="P70" s="27"/>
    </row>
    <row r="71" spans="1:16" x14ac:dyDescent="0.25">
      <c r="A71" s="27"/>
      <c r="B71" s="27"/>
      <c r="C71" s="27"/>
      <c r="D71" s="27"/>
      <c r="E71" s="27"/>
      <c r="F71" s="27"/>
      <c r="G71" s="27"/>
      <c r="H71" s="27"/>
      <c r="I71" s="41"/>
      <c r="J71" s="41"/>
      <c r="K71" s="27"/>
      <c r="L71" s="27"/>
      <c r="M71" s="27"/>
      <c r="N71" s="27"/>
      <c r="O71" s="27"/>
      <c r="P71" s="27"/>
    </row>
  </sheetData>
  <sheetProtection algorithmName="SHA-512" hashValue="wgjFReqEYjBwx0aLiDCA9hcpUG3vFiBx1ss4spedXAg1wdPnije68TJiNCOG0leZkS2rvnWZKDKBdD1jnPzuRQ==" saltValue="1kqEu82nsq1Bax+hELi/ow==" spinCount="100000" sheet="1" objects="1" scenarios="1" selectLockedCells="1"/>
  <mergeCells count="119">
    <mergeCell ref="X19:Y19"/>
    <mergeCell ref="Z19:AA19"/>
    <mergeCell ref="X18:AA18"/>
    <mergeCell ref="W38:Y38"/>
    <mergeCell ref="C60:N63"/>
    <mergeCell ref="G18:J18"/>
    <mergeCell ref="C18:F18"/>
    <mergeCell ref="K18:N18"/>
    <mergeCell ref="S28:T28"/>
    <mergeCell ref="B52:C53"/>
    <mergeCell ref="D52:N53"/>
    <mergeCell ref="I54:L54"/>
    <mergeCell ref="B55:C57"/>
    <mergeCell ref="D55:N57"/>
    <mergeCell ref="F43:N43"/>
    <mergeCell ref="C43:E43"/>
    <mergeCell ref="B45:O45"/>
    <mergeCell ref="C42:E42"/>
    <mergeCell ref="F42:N42"/>
    <mergeCell ref="I31:J31"/>
    <mergeCell ref="I32:J32"/>
    <mergeCell ref="I33:J33"/>
    <mergeCell ref="K31:L31"/>
    <mergeCell ref="K32:L32"/>
    <mergeCell ref="B67:O67"/>
    <mergeCell ref="B68:O68"/>
    <mergeCell ref="K69:O69"/>
    <mergeCell ref="K70:O70"/>
    <mergeCell ref="D46:N47"/>
    <mergeCell ref="B46:C47"/>
    <mergeCell ref="I48:L48"/>
    <mergeCell ref="B49:C50"/>
    <mergeCell ref="D49:N50"/>
    <mergeCell ref="I51:L51"/>
    <mergeCell ref="B70:F70"/>
    <mergeCell ref="B69:F69"/>
    <mergeCell ref="B15:B17"/>
    <mergeCell ref="O15:O17"/>
    <mergeCell ref="H37:J37"/>
    <mergeCell ref="B39:O39"/>
    <mergeCell ref="C41:E41"/>
    <mergeCell ref="G41:N41"/>
    <mergeCell ref="C40:N40"/>
    <mergeCell ref="B10:O10"/>
    <mergeCell ref="B12:G12"/>
    <mergeCell ref="B14:I14"/>
    <mergeCell ref="J14:K14"/>
    <mergeCell ref="B13:O13"/>
    <mergeCell ref="L14:O14"/>
    <mergeCell ref="C37:D37"/>
    <mergeCell ref="E37:F37"/>
    <mergeCell ref="K34:L34"/>
    <mergeCell ref="I34:J34"/>
    <mergeCell ref="C34:F34"/>
    <mergeCell ref="C35:D36"/>
    <mergeCell ref="E35:F36"/>
    <mergeCell ref="I35:J35"/>
    <mergeCell ref="K35:L35"/>
    <mergeCell ref="H36:N36"/>
    <mergeCell ref="M30:N30"/>
    <mergeCell ref="H29:N29"/>
    <mergeCell ref="I30:J30"/>
    <mergeCell ref="K30:L30"/>
    <mergeCell ref="K23:N23"/>
    <mergeCell ref="K24:N24"/>
    <mergeCell ref="C20:F20"/>
    <mergeCell ref="C21:F21"/>
    <mergeCell ref="C23:F23"/>
    <mergeCell ref="C24:F24"/>
    <mergeCell ref="C25:F25"/>
    <mergeCell ref="C26:F26"/>
    <mergeCell ref="K20:N20"/>
    <mergeCell ref="K21:N21"/>
    <mergeCell ref="B1:O1"/>
    <mergeCell ref="B2:O2"/>
    <mergeCell ref="B3:O3"/>
    <mergeCell ref="B4:O4"/>
    <mergeCell ref="B6:O6"/>
    <mergeCell ref="B7:O7"/>
    <mergeCell ref="B8:D8"/>
    <mergeCell ref="L8:O9"/>
    <mergeCell ref="B11:D11"/>
    <mergeCell ref="H11:I11"/>
    <mergeCell ref="H12:I12"/>
    <mergeCell ref="J11:K11"/>
    <mergeCell ref="J12:K12"/>
    <mergeCell ref="L11:O12"/>
    <mergeCell ref="E11:F11"/>
    <mergeCell ref="E8:F8"/>
    <mergeCell ref="H8:I8"/>
    <mergeCell ref="H9:I9"/>
    <mergeCell ref="J8:K8"/>
    <mergeCell ref="J9:K9"/>
    <mergeCell ref="B9:G9"/>
    <mergeCell ref="D16:N16"/>
    <mergeCell ref="H5:I5"/>
    <mergeCell ref="K5:L5"/>
    <mergeCell ref="K33:L33"/>
    <mergeCell ref="C32:D32"/>
    <mergeCell ref="E30:F30"/>
    <mergeCell ref="E31:F31"/>
    <mergeCell ref="E32:F32"/>
    <mergeCell ref="C28:N28"/>
    <mergeCell ref="G19:J19"/>
    <mergeCell ref="G20:J20"/>
    <mergeCell ref="G21:J21"/>
    <mergeCell ref="G22:J22"/>
    <mergeCell ref="G23:J23"/>
    <mergeCell ref="K25:N25"/>
    <mergeCell ref="K26:N26"/>
    <mergeCell ref="C29:F29"/>
    <mergeCell ref="C30:D30"/>
    <mergeCell ref="C31:D31"/>
    <mergeCell ref="G24:J24"/>
    <mergeCell ref="G25:J25"/>
    <mergeCell ref="G26:J26"/>
    <mergeCell ref="G27:J27"/>
    <mergeCell ref="C19:F19"/>
    <mergeCell ref="K19:N19"/>
  </mergeCells>
  <pageMargins left="0.7" right="0.7" top="0.75" bottom="0.75" header="0.3" footer="0.3"/>
  <pageSetup paperSize="9" scale="6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zgłoszenia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Piotrek</cp:lastModifiedBy>
  <cp:lastPrinted>2021-06-06T20:01:17Z</cp:lastPrinted>
  <dcterms:created xsi:type="dcterms:W3CDTF">2021-06-06T17:13:39Z</dcterms:created>
  <dcterms:modified xsi:type="dcterms:W3CDTF">2021-06-08T20:39:42Z</dcterms:modified>
</cp:coreProperties>
</file>